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02374273-A576-4E79-9003-B4AF0E8A64FE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Свод" sheetId="48" r:id="rId1"/>
    <sheet name="красивое" sheetId="37" r:id="rId2"/>
    <sheet name="Лист1" sheetId="4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7" l="1"/>
  <c r="D25" i="37"/>
  <c r="D22" i="37"/>
  <c r="D19" i="37"/>
  <c r="E29" i="37"/>
  <c r="E26" i="37"/>
  <c r="E28" i="37" s="1"/>
  <c r="E23" i="37"/>
  <c r="E25" i="37" s="1"/>
  <c r="E20" i="37"/>
  <c r="E22" i="37" s="1"/>
  <c r="E17" i="37"/>
  <c r="E19" i="37" s="1"/>
  <c r="E32" i="37" l="1"/>
  <c r="E33" i="37"/>
  <c r="E30" i="37"/>
  <c r="F15" i="37" l="1"/>
  <c r="D33" i="48" l="1"/>
  <c r="E33" i="48"/>
  <c r="D32" i="48"/>
  <c r="E32" i="48"/>
  <c r="E31" i="48"/>
  <c r="D30" i="48"/>
  <c r="E30" i="48"/>
  <c r="D29" i="48"/>
  <c r="E29" i="48"/>
  <c r="D27" i="48"/>
  <c r="E27" i="48"/>
  <c r="D26" i="48"/>
  <c r="E26" i="48"/>
  <c r="D24" i="48"/>
  <c r="E24" i="48"/>
  <c r="D23" i="48"/>
  <c r="E23" i="48"/>
  <c r="D21" i="48"/>
  <c r="E21" i="48"/>
  <c r="D20" i="48"/>
  <c r="E20" i="48"/>
  <c r="E18" i="48"/>
  <c r="D17" i="48"/>
  <c r="E17" i="48"/>
  <c r="D11" i="48"/>
  <c r="E11" i="48"/>
  <c r="C14" i="48"/>
  <c r="C16" i="48"/>
  <c r="C17" i="48"/>
  <c r="C18" i="48"/>
  <c r="C20" i="48"/>
  <c r="C21" i="48"/>
  <c r="C23" i="48"/>
  <c r="C24" i="48"/>
  <c r="C26" i="48"/>
  <c r="C27" i="48"/>
  <c r="C29" i="48"/>
  <c r="C30" i="48"/>
  <c r="C31" i="48"/>
  <c r="C32" i="48"/>
  <c r="C33" i="48"/>
  <c r="C11" i="48"/>
  <c r="D28" i="48" l="1"/>
  <c r="D22" i="48"/>
  <c r="D25" i="48"/>
  <c r="E22" i="48"/>
  <c r="E19" i="48"/>
  <c r="E25" i="48"/>
  <c r="E28" i="48"/>
  <c r="C28" i="37"/>
  <c r="C25" i="37"/>
  <c r="C22" i="37"/>
  <c r="C19" i="37"/>
  <c r="E15" i="37"/>
  <c r="D15" i="37"/>
  <c r="D13" i="37" s="1"/>
  <c r="D12" i="37" s="1"/>
  <c r="C15" i="37"/>
  <c r="C15" i="48" l="1"/>
  <c r="D14" i="37"/>
  <c r="C13" i="37"/>
  <c r="D15" i="48" l="1"/>
  <c r="C12" i="37"/>
  <c r="E13" i="37"/>
  <c r="E12" i="37" s="1"/>
  <c r="C28" i="48" l="1"/>
  <c r="C25" i="48"/>
  <c r="C22" i="48"/>
  <c r="C19" i="48"/>
  <c r="D18" i="48" l="1"/>
  <c r="D19" i="48" s="1"/>
  <c r="D13" i="48" l="1"/>
  <c r="D31" i="48"/>
  <c r="C13" i="48" l="1"/>
  <c r="C12" i="48" l="1"/>
  <c r="D12" i="48" l="1"/>
  <c r="E13" i="48" l="1"/>
  <c r="E15" i="48"/>
  <c r="E12" i="48" l="1"/>
</calcChain>
</file>

<file path=xl/sharedStrings.xml><?xml version="1.0" encoding="utf-8"?>
<sst xmlns="http://schemas.openxmlformats.org/spreadsheetml/2006/main" count="111" uniqueCount="37">
  <si>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</si>
  <si>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</si>
  <si>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</si>
  <si>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</si>
  <si>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</si>
  <si>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</si>
  <si>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</si>
  <si>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</si>
  <si>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</si>
  <si>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</si>
  <si>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</si>
  <si>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</si>
  <si>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</si>
  <si>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</si>
  <si>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</si>
  <si>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</si>
  <si>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</si>
  <si>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</si>
  <si>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</si>
  <si>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</si>
  <si>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</si>
  <si>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</si>
  <si>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</si>
  <si>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</si>
  <si>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</si>
  <si>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</si>
  <si>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</si>
  <si>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КГУ "Красивинская средняя  школа отдела образования Есильского района Акмолинской области»</t>
  </si>
  <si>
    <t>2020год</t>
  </si>
  <si>
    <t>2020 год</t>
  </si>
  <si>
    <t xml:space="preserve">3. Фонд заработной платы             </t>
  </si>
  <si>
    <t xml:space="preserve">2. Всего расходы, тыс.тенге             </t>
  </si>
  <si>
    <t>по состоянию на "1" октября 2020г.</t>
  </si>
  <si>
    <t xml:space="preserve">Свод   </t>
  </si>
  <si>
    <t>в.т.ч. Октябрь</t>
  </si>
  <si>
    <t>2. Всего расходы, тыс.тенге            200372 / 167272,8</t>
  </si>
  <si>
    <t>3. Фонд заработной платы            160700 / 130138,3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</si>
</sst>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2" fillId="3" borderId="2" xfId="0" applyFont="1" applyFill="1" applyBorder="1"/>
    <xf numFmtId="0" fontId="7" fillId="0" borderId="0" xfId="0" applyFont="1"/>
    <xf numFmtId="0" fontId="2" fillId="3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2" fillId="3" borderId="0" xfId="0" applyFont="1" applyFill="1"/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E33"/>
  <sheetViews>
    <sheetView topLeftCell="A16" workbookViewId="0">
      <selection activeCell="H18" sqref="H18"/>
    </sheetView>
  </sheetViews>
  <sheetFormatPr defaultColWidth="9.140625" defaultRowHeight="20.25" x14ac:dyDescent="0.3"/>
  <cols>
    <col min="1" max="1" width="69.42578125" style="2" customWidth="1"/>
    <col min="2" max="2" width="9.140625" style="24"/>
    <col min="3" max="3" width="16.5703125" style="25" customWidth="1"/>
    <col min="4" max="4" width="13.85546875" style="25" customWidth="1"/>
    <col min="5" max="5" width="13.28515625" style="25" customWidth="1"/>
    <col min="6" max="16384" width="9.140625" style="2"/>
  </cols>
  <sheetData>
    <row r="1" spans="1:5" x14ac:dyDescent="0.3">
      <c r="A1" s="49" t="s">
        <v>12</v>
      </c>
      <c r="B1" s="49"/>
      <c r="C1" s="49"/>
      <c r="D1" s="49"/>
      <c r="E1" s="49"/>
    </row>
    <row r="2" spans="1:5" x14ac:dyDescent="0.3">
      <c r="A2" s="49" t="s">
        <v>32</v>
      </c>
      <c r="B2" s="49"/>
      <c r="C2" s="49"/>
      <c r="D2" s="49"/>
      <c r="E2" s="49"/>
    </row>
    <row r="3" spans="1:5" x14ac:dyDescent="0.3">
      <c r="A3" s="1"/>
    </row>
    <row r="4" spans="1:5" x14ac:dyDescent="0.3">
      <c r="A4" s="50" t="s">
        <v>33</v>
      </c>
      <c r="B4" s="50"/>
      <c r="C4" s="50"/>
      <c r="D4" s="50"/>
      <c r="E4" s="50"/>
    </row>
    <row r="5" spans="1:5" ht="15.75" customHeight="1" x14ac:dyDescent="0.3">
      <c r="A5" s="51" t="s">
        <v>13</v>
      </c>
      <c r="B5" s="51"/>
      <c r="C5" s="51"/>
      <c r="D5" s="51"/>
      <c r="E5" s="51"/>
    </row>
    <row r="6" spans="1:5" x14ac:dyDescent="0.3">
      <c r="A6" s="3"/>
    </row>
    <row r="7" spans="1:5" x14ac:dyDescent="0.3">
      <c r="A7" s="9" t="s">
        <v>14</v>
      </c>
    </row>
    <row r="8" spans="1:5" x14ac:dyDescent="0.3">
      <c r="A8" s="1"/>
    </row>
    <row r="9" spans="1:5" x14ac:dyDescent="0.3">
      <c r="A9" s="52" t="s">
        <v>24</v>
      </c>
      <c r="B9" s="53" t="s">
        <v>15</v>
      </c>
      <c r="C9" s="54" t="s">
        <v>28</v>
      </c>
      <c r="D9" s="54"/>
      <c r="E9" s="54"/>
    </row>
    <row r="10" spans="1:5" ht="40.5" x14ac:dyDescent="0.3">
      <c r="A10" s="52"/>
      <c r="B10" s="53"/>
      <c r="C10" s="26" t="s">
        <v>16</v>
      </c>
      <c r="D10" s="26" t="s">
        <v>17</v>
      </c>
      <c r="E10" s="27" t="s">
        <v>11</v>
      </c>
    </row>
    <row r="11" spans="1:5" x14ac:dyDescent="0.3">
      <c r="A11" s="4" t="s">
        <v>18</v>
      </c>
      <c r="B11" s="28" t="s">
        <v>10</v>
      </c>
      <c r="C11" s="21" t="e">
        <f>#REF!+#REF!+#REF!+#REF!+#REF!+#REF!+#REF!+#REF!+#REF!+#REF!+#REF!+#REF!+#REF!+#REF!+#REF!+#REF!+#REF!+#REF!+#REF!+#REF!+#REF!+#REF!+#REF!+#REF!+#REF!+#REF!+#REF!+#REF!+красивое!C11</f>
        <v>#REF!</v>
      </c>
      <c r="D11" s="21" t="e">
        <f>#REF!+#REF!+#REF!+#REF!+#REF!+#REF!+#REF!+#REF!+#REF!+#REF!+#REF!+#REF!+#REF!+#REF!+#REF!+#REF!+#REF!+#REF!+#REF!+#REF!+#REF!+#REF!+#REF!+#REF!+#REF!+#REF!+#REF!+#REF!+красивое!D11</f>
        <v>#REF!</v>
      </c>
      <c r="E11" s="21" t="e">
        <f>#REF!+#REF!+#REF!+#REF!+#REF!+#REF!+#REF!+#REF!+#REF!+#REF!+#REF!+#REF!+#REF!+#REF!+#REF!+#REF!+#REF!+#REF!+#REF!+#REF!+#REF!+#REF!+#REF!+#REF!+#REF!+#REF!+#REF!+#REF!+красивое!E11</f>
        <v>#REF!</v>
      </c>
    </row>
    <row r="12" spans="1:5" ht="25.5" x14ac:dyDescent="0.3">
      <c r="A12" s="7" t="s">
        <v>20</v>
      </c>
      <c r="B12" s="28" t="s">
        <v>2</v>
      </c>
      <c r="C12" s="21" t="e">
        <f>#REF!+#REF!+#REF!+#REF!+#REF!+#REF!+#REF!+#REF!+#REF!+#REF!+#REF!+#REF!+#REF!+#REF!+#REF!+#REF!+#REF!+#REF!+#REF!+#REF!+#REF!+#REF!+#REF!+#REF!+#REF!+#REF!+#REF!+#REF!+красивое!C12</f>
        <v>#REF!</v>
      </c>
      <c r="D12" s="21" t="e">
        <f>#REF!+#REF!+#REF!+#REF!+#REF!+#REF!+#REF!+#REF!+#REF!+#REF!+#REF!+#REF!+#REF!+#REF!+#REF!+#REF!+#REF!+#REF!+#REF!+#REF!+#REF!+#REF!+#REF!+#REF!+#REF!+#REF!+#REF!+#REF!+красивое!D12</f>
        <v>#REF!</v>
      </c>
      <c r="E12" s="21" t="e">
        <f>#REF!+#REF!+#REF!+#REF!+#REF!+#REF!+#REF!+#REF!+#REF!+#REF!+#REF!+#REF!+#REF!+#REF!+#REF!+#REF!+#REF!+#REF!+#REF!+#REF!+#REF!+#REF!+#REF!+#REF!+#REF!+#REF!+#REF!+#REF!+красивое!E12</f>
        <v>#REF!</v>
      </c>
    </row>
    <row r="13" spans="1:5" ht="25.5" x14ac:dyDescent="0.3">
      <c r="A13" s="4" t="s">
        <v>31</v>
      </c>
      <c r="B13" s="28" t="s">
        <v>2</v>
      </c>
      <c r="C13" s="21" t="e">
        <f>#REF!+#REF!+#REF!+#REF!+#REF!+#REF!+#REF!+#REF!+#REF!+#REF!+#REF!+#REF!+#REF!+#REF!+#REF!+#REF!+#REF!+#REF!+#REF!+#REF!+#REF!+#REF!+#REF!+#REF!+#REF!+#REF!+#REF!+#REF!+красивое!C13</f>
        <v>#REF!</v>
      </c>
      <c r="D13" s="21" t="e">
        <f>#REF!+#REF!+#REF!+#REF!+#REF!+#REF!+#REF!+#REF!+#REF!+#REF!+#REF!+#REF!+#REF!+#REF!+#REF!+#REF!+#REF!+#REF!+#REF!+#REF!+#REF!+#REF!+#REF!+#REF!+#REF!+#REF!+#REF!+#REF!+красивое!D13</f>
        <v>#REF!</v>
      </c>
      <c r="E13" s="21" t="e">
        <f>#REF!+#REF!+#REF!+#REF!+#REF!+#REF!+#REF!+#REF!+#REF!+#REF!+#REF!+#REF!+#REF!+#REF!+#REF!+#REF!+#REF!+#REF!+#REF!+#REF!+#REF!+#REF!+#REF!+#REF!+#REF!+#REF!+#REF!+#REF!+красивое!E13</f>
        <v>#REF!</v>
      </c>
    </row>
    <row r="14" spans="1:5" x14ac:dyDescent="0.3">
      <c r="A14" s="6" t="s">
        <v>0</v>
      </c>
      <c r="B14" s="29"/>
      <c r="C14" s="21" t="e">
        <f>#REF!+#REF!+#REF!+#REF!+#REF!+#REF!+#REF!+#REF!+#REF!+#REF!+#REF!+#REF!+#REF!+#REF!+#REF!+#REF!+#REF!+#REF!+#REF!+#REF!+#REF!+#REF!+#REF!+#REF!+#REF!+#REF!+#REF!+#REF!+красивое!C14</f>
        <v>#REF!</v>
      </c>
      <c r="D14" s="21">
        <v>0</v>
      </c>
      <c r="E14" s="21">
        <v>0</v>
      </c>
    </row>
    <row r="15" spans="1:5" s="13" customFormat="1" ht="25.5" x14ac:dyDescent="0.3">
      <c r="A15" s="12" t="s">
        <v>30</v>
      </c>
      <c r="B15" s="28" t="s">
        <v>2</v>
      </c>
      <c r="C15" s="21" t="e">
        <f>#REF!+#REF!+#REF!+#REF!+#REF!+#REF!+#REF!+#REF!+#REF!+#REF!+#REF!+#REF!+#REF!+#REF!+#REF!+#REF!+#REF!+#REF!+#REF!+#REF!+#REF!+#REF!+#REF!+#REF!+#REF!+#REF!+#REF!+#REF!+красивое!C15</f>
        <v>#REF!</v>
      </c>
      <c r="D15" s="21" t="e">
        <f>#REF!+#REF!+#REF!+#REF!+#REF!+#REF!+#REF!+#REF!+#REF!+#REF!+#REF!+#REF!+#REF!+#REF!+#REF!+#REF!+#REF!+#REF!+#REF!+#REF!+#REF!+#REF!+#REF!+#REF!+#REF!+#REF!+#REF!+#REF!+красивое!D15</f>
        <v>#REF!</v>
      </c>
      <c r="E15" s="21" t="e">
        <f>#REF!+#REF!+#REF!+#REF!+#REF!+#REF!+#REF!+#REF!+#REF!+#REF!+#REF!+#REF!+#REF!+#REF!+#REF!+#REF!+#REF!+#REF!+#REF!+#REF!+#REF!+#REF!+#REF!+#REF!+#REF!+#REF!+#REF!+#REF!+красивое!E15</f>
        <v>#REF!</v>
      </c>
    </row>
    <row r="16" spans="1:5" s="13" customFormat="1" x14ac:dyDescent="0.3">
      <c r="A16" s="14" t="s">
        <v>1</v>
      </c>
      <c r="B16" s="29"/>
      <c r="C16" s="21" t="e">
        <f>#REF!+#REF!+#REF!+#REF!+#REF!+#REF!+#REF!+#REF!+#REF!+#REF!+#REF!+#REF!+#REF!+#REF!+#REF!+#REF!+#REF!+#REF!+#REF!+#REF!+#REF!+#REF!+#REF!+#REF!+#REF!+#REF!+#REF!+#REF!+красивое!C16</f>
        <v>#REF!</v>
      </c>
      <c r="D16" s="21">
        <v>0</v>
      </c>
      <c r="E16" s="21">
        <v>0</v>
      </c>
    </row>
    <row r="17" spans="1:5" s="13" customFormat="1" ht="25.5" x14ac:dyDescent="0.3">
      <c r="A17" s="15" t="s">
        <v>25</v>
      </c>
      <c r="B17" s="28" t="s">
        <v>2</v>
      </c>
      <c r="C17" s="21" t="e">
        <f>#REF!+#REF!+#REF!+#REF!+#REF!+#REF!+#REF!+#REF!+#REF!+#REF!+#REF!+#REF!+#REF!+#REF!+#REF!+#REF!+#REF!+#REF!+#REF!+#REF!+#REF!+#REF!+#REF!+#REF!+#REF!+#REF!+#REF!+#REF!+красивое!C17</f>
        <v>#REF!</v>
      </c>
      <c r="D17" s="21" t="e">
        <f>#REF!+#REF!+#REF!+#REF!+#REF!+#REF!+#REF!+#REF!+#REF!+#REF!+#REF!+#REF!+#REF!+#REF!+#REF!+#REF!+#REF!+#REF!+#REF!+#REF!+#REF!+#REF!+#REF!+#REF!+#REF!+#REF!+#REF!+#REF!+красивое!D17</f>
        <v>#REF!</v>
      </c>
      <c r="E17" s="21" t="e">
        <f>#REF!+#REF!+#REF!+#REF!+#REF!+#REF!+#REF!+#REF!+#REF!+#REF!+#REF!+#REF!+#REF!+#REF!+#REF!+#REF!+#REF!+#REF!+#REF!+#REF!+#REF!+#REF!+#REF!+#REF!+#REF!+#REF!+#REF!+#REF!+красивое!E17</f>
        <v>#REF!</v>
      </c>
    </row>
    <row r="18" spans="1:5" s="13" customFormat="1" x14ac:dyDescent="0.3">
      <c r="A18" s="16" t="s">
        <v>4</v>
      </c>
      <c r="B18" s="30" t="s">
        <v>3</v>
      </c>
      <c r="C18" s="21" t="e">
        <f>#REF!+#REF!+#REF!+#REF!+#REF!+#REF!+#REF!+#REF!+#REF!+#REF!+#REF!+#REF!+#REF!+#REF!+#REF!+#REF!+#REF!+#REF!+#REF!+#REF!+#REF!+#REF!+#REF!+#REF!+#REF!+#REF!+#REF!+#REF!+красивое!C18</f>
        <v>#REF!</v>
      </c>
      <c r="D18" s="21" t="e">
        <f>#REF!+#REF!+#REF!+#REF!+#REF!+#REF!+#REF!+#REF!+#REF!+#REF!+#REF!+#REF!+#REF!+#REF!+#REF!+#REF!+#REF!+#REF!+#REF!+#REF!+#REF!+#REF!+#REF!+#REF!+#REF!+#REF!+#REF!+#REF!+красивое!D18</f>
        <v>#REF!</v>
      </c>
      <c r="E18" s="21" t="e">
        <f>#REF!+#REF!+#REF!+#REF!+#REF!+#REF!+#REF!+#REF!+#REF!+#REF!+#REF!+#REF!+#REF!+#REF!+#REF!+#REF!+#REF!+#REF!+#REF!+#REF!+#REF!+#REF!+#REF!+#REF!+#REF!+#REF!+#REF!+#REF!+красивое!E18</f>
        <v>#REF!</v>
      </c>
    </row>
    <row r="19" spans="1:5" s="13" customFormat="1" ht="21.95" customHeight="1" x14ac:dyDescent="0.3">
      <c r="A19" s="16" t="s">
        <v>22</v>
      </c>
      <c r="B19" s="28" t="s">
        <v>23</v>
      </c>
      <c r="C19" s="21" t="e">
        <f>#REF!+#REF!+#REF!+#REF!+#REF!+#REF!+#REF!+#REF!+#REF!+#REF!+#REF!+#REF!+#REF!+#REF!+#REF!+#REF!+#REF!+#REF!+#REF!+#REF!+#REF!+#REF!+#REF!+#REF!+#REF!+#REF!+#REF!+#REF!+красивое!C19</f>
        <v>#REF!</v>
      </c>
      <c r="D19" s="21" t="e">
        <f>D17*1000/3/D18</f>
        <v>#REF!</v>
      </c>
      <c r="E19" s="21" t="e">
        <f>E17*1000/3/E18</f>
        <v>#REF!</v>
      </c>
    </row>
    <row r="20" spans="1:5" s="13" customFormat="1" ht="25.5" x14ac:dyDescent="0.3">
      <c r="A20" s="15" t="s">
        <v>26</v>
      </c>
      <c r="B20" s="28" t="s">
        <v>2</v>
      </c>
      <c r="C20" s="21" t="e">
        <f>#REF!+#REF!+#REF!+#REF!+#REF!+#REF!+#REF!+#REF!+#REF!+#REF!+#REF!+#REF!+#REF!+#REF!+#REF!+#REF!+#REF!+#REF!+#REF!+#REF!+#REF!+#REF!+#REF!+#REF!+#REF!+#REF!+#REF!+#REF!+красивое!C20</f>
        <v>#REF!</v>
      </c>
      <c r="D20" s="21" t="e">
        <f>#REF!+#REF!+#REF!+#REF!+#REF!+#REF!+#REF!+#REF!+#REF!+#REF!+#REF!+#REF!+#REF!+#REF!+#REF!+#REF!+#REF!+#REF!+#REF!+#REF!+#REF!+#REF!+#REF!+#REF!+#REF!+#REF!+#REF!+#REF!+красивое!D20</f>
        <v>#REF!</v>
      </c>
      <c r="E20" s="21" t="e">
        <f>#REF!+#REF!+#REF!+#REF!+#REF!+#REF!+#REF!+#REF!+#REF!+#REF!+#REF!+#REF!+#REF!+#REF!+#REF!+#REF!+#REF!+#REF!+#REF!+#REF!+#REF!+#REF!+#REF!+#REF!+#REF!+#REF!+#REF!+#REF!+красивое!E20</f>
        <v>#REF!</v>
      </c>
    </row>
    <row r="21" spans="1:5" s="13" customFormat="1" x14ac:dyDescent="0.3">
      <c r="A21" s="16" t="s">
        <v>4</v>
      </c>
      <c r="B21" s="30" t="s">
        <v>3</v>
      </c>
      <c r="C21" s="21" t="e">
        <f>#REF!+#REF!+#REF!+#REF!+#REF!+#REF!+#REF!+#REF!+#REF!+#REF!+#REF!+#REF!+#REF!+#REF!+#REF!+#REF!+#REF!+#REF!+#REF!+#REF!+#REF!+#REF!+#REF!+#REF!+#REF!+#REF!+#REF!+#REF!+красивое!C21</f>
        <v>#REF!</v>
      </c>
      <c r="D21" s="21" t="e">
        <f>#REF!+#REF!+#REF!+#REF!+#REF!+#REF!+#REF!+#REF!+#REF!+#REF!+#REF!+#REF!+#REF!+#REF!+#REF!+#REF!+#REF!+#REF!+#REF!+#REF!+#REF!+#REF!+#REF!+#REF!+#REF!+#REF!+#REF!+#REF!+красивое!D21</f>
        <v>#REF!</v>
      </c>
      <c r="E21" s="21" t="e">
        <f>#REF!+#REF!+#REF!+#REF!+#REF!+#REF!+#REF!+#REF!+#REF!+#REF!+#REF!+#REF!+#REF!+#REF!+#REF!+#REF!+#REF!+#REF!+#REF!+#REF!+#REF!+#REF!+#REF!+#REF!+#REF!+#REF!+#REF!+#REF!+красивое!E21</f>
        <v>#REF!</v>
      </c>
    </row>
    <row r="22" spans="1:5" s="13" customFormat="1" ht="21.95" customHeight="1" x14ac:dyDescent="0.3">
      <c r="A22" s="16" t="s">
        <v>22</v>
      </c>
      <c r="B22" s="28" t="s">
        <v>23</v>
      </c>
      <c r="C22" s="21" t="e">
        <f>#REF!+#REF!+#REF!+#REF!+#REF!+#REF!+#REF!+#REF!+#REF!+#REF!+#REF!+#REF!+#REF!+#REF!+#REF!+#REF!+#REF!+#REF!+#REF!+#REF!+#REF!+#REF!+#REF!+#REF!+#REF!+#REF!+#REF!+#REF!+красивое!C22</f>
        <v>#REF!</v>
      </c>
      <c r="D22" s="21" t="e">
        <f>D20*1000/3/D21</f>
        <v>#REF!</v>
      </c>
      <c r="E22" s="21" t="e">
        <f>E20*1000/3/E21</f>
        <v>#REF!</v>
      </c>
    </row>
    <row r="23" spans="1:5" s="13" customFormat="1" ht="39" x14ac:dyDescent="0.3">
      <c r="A23" s="17" t="s">
        <v>21</v>
      </c>
      <c r="B23" s="28" t="s">
        <v>2</v>
      </c>
      <c r="C23" s="21" t="e">
        <f>#REF!+#REF!+#REF!+#REF!+#REF!+#REF!+#REF!+#REF!+#REF!+#REF!+#REF!+#REF!+#REF!+#REF!+#REF!+#REF!+#REF!+#REF!+#REF!+#REF!+#REF!+#REF!+#REF!+#REF!+#REF!+#REF!+#REF!+#REF!+красивое!C23</f>
        <v>#REF!</v>
      </c>
      <c r="D23" s="21" t="e">
        <f>#REF!+#REF!+#REF!+#REF!+#REF!+#REF!+#REF!+#REF!+#REF!+#REF!+#REF!+#REF!+#REF!+#REF!+#REF!+#REF!+#REF!+#REF!+#REF!+#REF!+#REF!+#REF!+#REF!+#REF!+#REF!+#REF!+#REF!+#REF!+красивое!D23</f>
        <v>#REF!</v>
      </c>
      <c r="E23" s="21" t="e">
        <f>#REF!+#REF!+#REF!+#REF!+#REF!+#REF!+#REF!+#REF!+#REF!+#REF!+#REF!+#REF!+#REF!+#REF!+#REF!+#REF!+#REF!+#REF!+#REF!+#REF!+#REF!+#REF!+#REF!+#REF!+#REF!+#REF!+#REF!+#REF!+красивое!E23</f>
        <v>#REF!</v>
      </c>
    </row>
    <row r="24" spans="1:5" s="13" customFormat="1" x14ac:dyDescent="0.3">
      <c r="A24" s="16" t="s">
        <v>4</v>
      </c>
      <c r="B24" s="30" t="s">
        <v>3</v>
      </c>
      <c r="C24" s="21" t="e">
        <f>#REF!+#REF!+#REF!+#REF!+#REF!+#REF!+#REF!+#REF!+#REF!+#REF!+#REF!+#REF!+#REF!+#REF!+#REF!+#REF!+#REF!+#REF!+#REF!+#REF!+#REF!+#REF!+#REF!+#REF!+#REF!+#REF!+#REF!+#REF!+красивое!C24</f>
        <v>#REF!</v>
      </c>
      <c r="D24" s="21" t="e">
        <f>#REF!+#REF!+#REF!+#REF!+#REF!+#REF!+#REF!+#REF!+#REF!+#REF!+#REF!+#REF!+#REF!+#REF!+#REF!+#REF!+#REF!+#REF!+#REF!+#REF!+#REF!+#REF!+#REF!+#REF!+#REF!+#REF!+#REF!+#REF!+красивое!D24</f>
        <v>#REF!</v>
      </c>
      <c r="E24" s="21" t="e">
        <f>#REF!+#REF!+#REF!+#REF!+#REF!+#REF!+#REF!+#REF!+#REF!+#REF!+#REF!+#REF!+#REF!+#REF!+#REF!+#REF!+#REF!+#REF!+#REF!+#REF!+#REF!+#REF!+#REF!+#REF!+#REF!+#REF!+#REF!+#REF!+красивое!E24</f>
        <v>#REF!</v>
      </c>
    </row>
    <row r="25" spans="1:5" s="13" customFormat="1" ht="21.95" customHeight="1" x14ac:dyDescent="0.3">
      <c r="A25" s="16" t="s">
        <v>22</v>
      </c>
      <c r="B25" s="28" t="s">
        <v>23</v>
      </c>
      <c r="C25" s="21" t="e">
        <f>#REF!+#REF!+#REF!+#REF!+#REF!+#REF!+#REF!+#REF!+#REF!+#REF!+#REF!+#REF!+#REF!+#REF!+#REF!+#REF!+#REF!+#REF!+#REF!+#REF!+#REF!+#REF!+#REF!+#REF!+#REF!+#REF!+#REF!+#REF!+красивое!C25</f>
        <v>#REF!</v>
      </c>
      <c r="D25" s="21" t="e">
        <f>D23*1000/3/D24</f>
        <v>#REF!</v>
      </c>
      <c r="E25" s="21" t="e">
        <f>E23*1000/3/E24</f>
        <v>#REF!</v>
      </c>
    </row>
    <row r="26" spans="1:5" s="13" customFormat="1" ht="25.5" x14ac:dyDescent="0.3">
      <c r="A26" s="15" t="s">
        <v>19</v>
      </c>
      <c r="B26" s="28" t="s">
        <v>2</v>
      </c>
      <c r="C26" s="21" t="e">
        <f>#REF!+#REF!+#REF!+#REF!+#REF!+#REF!+#REF!+#REF!+#REF!+#REF!+#REF!+#REF!+#REF!+#REF!+#REF!+#REF!+#REF!+#REF!+#REF!+#REF!+#REF!+#REF!+#REF!+#REF!+#REF!+#REF!+#REF!+#REF!+красивое!C26</f>
        <v>#REF!</v>
      </c>
      <c r="D26" s="21" t="e">
        <f>#REF!+#REF!+#REF!+#REF!+#REF!+#REF!+#REF!+#REF!+#REF!+#REF!+#REF!+#REF!+#REF!+#REF!+#REF!+#REF!+#REF!+#REF!+#REF!+#REF!+#REF!+#REF!+#REF!+#REF!+#REF!+#REF!+#REF!+#REF!+красивое!D26</f>
        <v>#REF!</v>
      </c>
      <c r="E26" s="21" t="e">
        <f>#REF!+#REF!+#REF!+#REF!+#REF!+#REF!+#REF!+#REF!+#REF!+#REF!+#REF!+#REF!+#REF!+#REF!+#REF!+#REF!+#REF!+#REF!+#REF!+#REF!+#REF!+#REF!+#REF!+#REF!+#REF!+#REF!+#REF!+#REF!+красивое!E26</f>
        <v>#REF!</v>
      </c>
    </row>
    <row r="27" spans="1:5" s="13" customFormat="1" x14ac:dyDescent="0.3">
      <c r="A27" s="16" t="s">
        <v>4</v>
      </c>
      <c r="B27" s="30" t="s">
        <v>3</v>
      </c>
      <c r="C27" s="21" t="e">
        <f>#REF!+#REF!+#REF!+#REF!+#REF!+#REF!+#REF!+#REF!+#REF!+#REF!+#REF!+#REF!+#REF!+#REF!+#REF!+#REF!+#REF!+#REF!+#REF!+#REF!+#REF!+#REF!+#REF!+#REF!+#REF!+#REF!+#REF!+#REF!+красивое!C27</f>
        <v>#REF!</v>
      </c>
      <c r="D27" s="21" t="e">
        <f>#REF!+#REF!+#REF!+#REF!+#REF!+#REF!+#REF!+#REF!+#REF!+#REF!+#REF!+#REF!+#REF!+#REF!+#REF!+#REF!+#REF!+#REF!+#REF!+#REF!+#REF!+#REF!+#REF!+#REF!+#REF!+#REF!+#REF!+#REF!+красивое!D27</f>
        <v>#REF!</v>
      </c>
      <c r="E27" s="21" t="e">
        <f>#REF!+#REF!+#REF!+#REF!+#REF!+#REF!+#REF!+#REF!+#REF!+#REF!+#REF!+#REF!+#REF!+#REF!+#REF!+#REF!+#REF!+#REF!+#REF!+#REF!+#REF!+#REF!+#REF!+#REF!+#REF!+#REF!+#REF!+#REF!+красивое!E27</f>
        <v>#REF!</v>
      </c>
    </row>
    <row r="28" spans="1:5" s="13" customFormat="1" ht="21.95" customHeight="1" x14ac:dyDescent="0.3">
      <c r="A28" s="16" t="s">
        <v>22</v>
      </c>
      <c r="B28" s="28" t="s">
        <v>23</v>
      </c>
      <c r="C28" s="21" t="e">
        <f>#REF!+#REF!+#REF!+#REF!+#REF!+#REF!+#REF!+#REF!+#REF!+#REF!+#REF!+#REF!+#REF!+#REF!+#REF!+#REF!+#REF!+#REF!+#REF!+#REF!+#REF!+#REF!+#REF!+#REF!+#REF!+#REF!+#REF!+#REF!+красивое!C28</f>
        <v>#REF!</v>
      </c>
      <c r="D28" s="21" t="e">
        <f>D26/D27*1000/3</f>
        <v>#REF!</v>
      </c>
      <c r="E28" s="21" t="e">
        <f>E26/E27*1000/3</f>
        <v>#REF!</v>
      </c>
    </row>
    <row r="29" spans="1:5" s="13" customFormat="1" ht="25.5" x14ac:dyDescent="0.3">
      <c r="A29" s="12" t="s">
        <v>5</v>
      </c>
      <c r="B29" s="28" t="s">
        <v>2</v>
      </c>
      <c r="C29" s="21" t="e">
        <f>#REF!+#REF!+#REF!+#REF!+#REF!+#REF!+#REF!+#REF!+#REF!+#REF!+#REF!+#REF!+#REF!+#REF!+#REF!+#REF!+#REF!+#REF!+#REF!+#REF!+#REF!+#REF!+#REF!+#REF!+#REF!+#REF!+#REF!+#REF!+красивое!C29</f>
        <v>#REF!</v>
      </c>
      <c r="D29" s="21" t="e">
        <f>#REF!+#REF!+#REF!+#REF!+#REF!+#REF!+#REF!+#REF!+#REF!+#REF!+#REF!+#REF!+#REF!+#REF!+#REF!+#REF!+#REF!+#REF!+#REF!+#REF!+#REF!+#REF!+#REF!+#REF!+#REF!+#REF!+#REF!+#REF!+красивое!D29</f>
        <v>#REF!</v>
      </c>
      <c r="E29" s="21" t="e">
        <f>#REF!+#REF!+#REF!+#REF!+#REF!+#REF!+#REF!+#REF!+#REF!+#REF!+#REF!+#REF!+#REF!+#REF!+#REF!+#REF!+#REF!+#REF!+#REF!+#REF!+#REF!+#REF!+#REF!+#REF!+#REF!+#REF!+#REF!+#REF!+красивое!E29</f>
        <v>#REF!</v>
      </c>
    </row>
    <row r="30" spans="1:5" s="13" customFormat="1" ht="36.75" x14ac:dyDescent="0.3">
      <c r="A30" s="18" t="s">
        <v>6</v>
      </c>
      <c r="B30" s="28" t="s">
        <v>2</v>
      </c>
      <c r="C30" s="21" t="e">
        <f>#REF!+#REF!+#REF!+#REF!+#REF!+#REF!+#REF!+#REF!+#REF!+#REF!+#REF!+#REF!+#REF!+#REF!+#REF!+#REF!+#REF!+#REF!+#REF!+#REF!+#REF!+#REF!+#REF!+#REF!+#REF!+#REF!+#REF!+#REF!+красивое!C30</f>
        <v>#REF!</v>
      </c>
      <c r="D30" s="21" t="e">
        <f>#REF!+#REF!+#REF!+#REF!+#REF!+#REF!+#REF!+#REF!+#REF!+#REF!+#REF!+#REF!+#REF!+#REF!+#REF!+#REF!+#REF!+#REF!+#REF!+#REF!+#REF!+#REF!+#REF!+#REF!+#REF!+#REF!+#REF!+#REF!+красивое!D30</f>
        <v>#REF!</v>
      </c>
      <c r="E30" s="21" t="e">
        <f>#REF!+#REF!+#REF!+#REF!+#REF!+#REF!+#REF!+#REF!+#REF!+#REF!+#REF!+#REF!+#REF!+#REF!+#REF!+#REF!+#REF!+#REF!+#REF!+#REF!+#REF!+#REF!+#REF!+#REF!+#REF!+#REF!+#REF!+#REF!+красивое!E30</f>
        <v>#REF!</v>
      </c>
    </row>
    <row r="31" spans="1:5" ht="25.5" x14ac:dyDescent="0.3">
      <c r="A31" s="8" t="s">
        <v>7</v>
      </c>
      <c r="B31" s="28" t="s">
        <v>2</v>
      </c>
      <c r="C31" s="21" t="e">
        <f>#REF!+#REF!+#REF!+#REF!+#REF!+#REF!+#REF!+#REF!+#REF!+#REF!+#REF!+#REF!+#REF!+#REF!+#REF!+#REF!+#REF!+#REF!+#REF!+#REF!+#REF!+#REF!+#REF!+#REF!+#REF!+#REF!+#REF!+#REF!+красивое!C31</f>
        <v>#REF!</v>
      </c>
      <c r="D31" s="21" t="e">
        <f>#REF!+#REF!+#REF!+#REF!+#REF!+#REF!+#REF!+#REF!+#REF!+#REF!+#REF!+#REF!+#REF!+#REF!+#REF!+#REF!+#REF!+#REF!+#REF!+#REF!+#REF!+#REF!+#REF!+#REF!+#REF!+#REF!+#REF!+#REF!+красивое!D31</f>
        <v>#REF!</v>
      </c>
      <c r="E31" s="21" t="e">
        <f>#REF!+#REF!+#REF!+#REF!+#REF!+#REF!+#REF!+#REF!+#REF!+#REF!+#REF!+#REF!+#REF!+#REF!+#REF!+#REF!+#REF!+#REF!+#REF!+#REF!+#REF!+#REF!+#REF!+#REF!+#REF!+#REF!+#REF!+#REF!+красивое!E31</f>
        <v>#REF!</v>
      </c>
    </row>
    <row r="32" spans="1:5" ht="36.75" x14ac:dyDescent="0.3">
      <c r="A32" s="8" t="s">
        <v>8</v>
      </c>
      <c r="B32" s="28" t="s">
        <v>2</v>
      </c>
      <c r="C32" s="21" t="e">
        <f>#REF!+#REF!+#REF!+#REF!+#REF!+#REF!+#REF!+#REF!+#REF!+#REF!+#REF!+#REF!+#REF!+#REF!+#REF!+#REF!+#REF!+#REF!+#REF!+#REF!+#REF!+#REF!+#REF!+#REF!+#REF!+#REF!+#REF!+#REF!+красивое!C32</f>
        <v>#REF!</v>
      </c>
      <c r="D32" s="21" t="e">
        <f>#REF!+#REF!+#REF!+#REF!+#REF!+#REF!+#REF!+#REF!+#REF!+#REF!+#REF!+#REF!+#REF!+#REF!+#REF!+#REF!+#REF!+#REF!+#REF!+#REF!+#REF!+#REF!+#REF!+#REF!+#REF!+#REF!+#REF!+#REF!+красивое!D32</f>
        <v>#REF!</v>
      </c>
      <c r="E32" s="21" t="e">
        <f>#REF!+#REF!+#REF!+#REF!+#REF!+#REF!+#REF!+#REF!+#REF!+#REF!+#REF!+#REF!+#REF!+#REF!+#REF!+#REF!+#REF!+#REF!+#REF!+#REF!+#REF!+#REF!+#REF!+#REF!+#REF!+#REF!+#REF!+#REF!+красивое!E32</f>
        <v>#REF!</v>
      </c>
    </row>
    <row r="33" spans="1:5" ht="38.25" customHeight="1" x14ac:dyDescent="0.3">
      <c r="A33" s="8" t="s">
        <v>9</v>
      </c>
      <c r="B33" s="28" t="s">
        <v>2</v>
      </c>
      <c r="C33" s="21" t="e">
        <f>#REF!+#REF!+#REF!+#REF!+#REF!+#REF!+#REF!+#REF!+#REF!+#REF!+#REF!+#REF!+#REF!+#REF!+#REF!+#REF!+#REF!+#REF!+#REF!+#REF!+#REF!+#REF!+#REF!+#REF!+#REF!+#REF!+#REF!+#REF!+красивое!C33</f>
        <v>#REF!</v>
      </c>
      <c r="D33" s="21" t="e">
        <f>#REF!+#REF!+#REF!+#REF!+#REF!+#REF!+#REF!+#REF!+#REF!+#REF!+#REF!+#REF!+#REF!+#REF!+#REF!+#REF!+#REF!+#REF!+#REF!+#REF!+#REF!+#REF!+#REF!+#REF!+#REF!+#REF!+#REF!+#REF!+красивое!D33</f>
        <v>#REF!</v>
      </c>
      <c r="E33" s="21" t="e">
        <f>#REF!+#REF!+#REF!+#REF!+#REF!+#REF!+#REF!+#REF!+#REF!+#REF!+#REF!+#REF!+#REF!+#REF!+#REF!+#REF!+#REF!+#REF!+#REF!+#REF!+#REF!+#REF!+#REF!+#REF!+#REF!+#REF!+#REF!+#REF!+красивое!E33</f>
        <v>#REF!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Q33"/>
  <sheetViews>
    <sheetView tabSelected="1" topLeftCell="A22" zoomScale="80" zoomScaleNormal="80" workbookViewId="0">
      <selection activeCell="E29" sqref="E29"/>
    </sheetView>
  </sheetViews>
  <sheetFormatPr defaultColWidth="9.140625" defaultRowHeight="20.25" x14ac:dyDescent="0.3"/>
  <cols>
    <col min="1" max="1" width="69.42578125" style="2" customWidth="1"/>
    <col min="2" max="2" width="9.140625" style="24"/>
    <col min="3" max="4" width="12" style="23" customWidth="1"/>
    <col min="5" max="6" width="13.140625" style="23" customWidth="1"/>
    <col min="7" max="7" width="8" style="23" customWidth="1"/>
    <col min="8" max="8" width="12" style="2" customWidth="1"/>
    <col min="9" max="16384" width="9.140625" style="2"/>
  </cols>
  <sheetData>
    <row r="1" spans="1:8" x14ac:dyDescent="0.3">
      <c r="A1" s="49" t="s">
        <v>12</v>
      </c>
      <c r="B1" s="49"/>
      <c r="C1" s="49"/>
      <c r="D1" s="49"/>
      <c r="E1" s="49"/>
      <c r="F1" s="40"/>
    </row>
    <row r="2" spans="1:8" x14ac:dyDescent="0.3">
      <c r="A2" s="49" t="s">
        <v>32</v>
      </c>
      <c r="B2" s="49"/>
      <c r="C2" s="49"/>
      <c r="D2" s="49"/>
      <c r="E2" s="49"/>
      <c r="F2" s="40"/>
    </row>
    <row r="3" spans="1:8" x14ac:dyDescent="0.3">
      <c r="A3" s="1"/>
    </row>
    <row r="4" spans="1:8" ht="45" customHeight="1" x14ac:dyDescent="0.3">
      <c r="A4" s="55" t="s">
        <v>27</v>
      </c>
      <c r="B4" s="55"/>
      <c r="C4" s="55"/>
      <c r="D4" s="55"/>
      <c r="E4" s="55"/>
      <c r="F4" s="41"/>
    </row>
    <row r="5" spans="1:8" ht="15.75" customHeight="1" x14ac:dyDescent="0.3">
      <c r="A5" s="51" t="s">
        <v>13</v>
      </c>
      <c r="B5" s="51"/>
      <c r="C5" s="51"/>
      <c r="D5" s="51"/>
      <c r="E5" s="51"/>
      <c r="F5" s="42"/>
    </row>
    <row r="6" spans="1:8" x14ac:dyDescent="0.3">
      <c r="A6" s="3"/>
    </row>
    <row r="7" spans="1:8" x14ac:dyDescent="0.3">
      <c r="A7" s="9" t="s">
        <v>14</v>
      </c>
    </row>
    <row r="8" spans="1:8" x14ac:dyDescent="0.3">
      <c r="A8" s="1"/>
    </row>
    <row r="9" spans="1:8" x14ac:dyDescent="0.3">
      <c r="A9" s="52" t="s">
        <v>24</v>
      </c>
      <c r="B9" s="53" t="s">
        <v>15</v>
      </c>
      <c r="C9" s="54" t="s">
        <v>29</v>
      </c>
      <c r="D9" s="54"/>
      <c r="E9" s="54"/>
      <c r="F9" s="46" t="s">
        <v>34</v>
      </c>
    </row>
    <row r="10" spans="1:8" ht="40.5" x14ac:dyDescent="0.3">
      <c r="A10" s="52"/>
      <c r="B10" s="53"/>
      <c r="C10" s="32" t="s">
        <v>16</v>
      </c>
      <c r="D10" s="32" t="s">
        <v>17</v>
      </c>
      <c r="E10" s="31" t="s">
        <v>11</v>
      </c>
      <c r="F10" s="31"/>
    </row>
    <row r="11" spans="1:8" x14ac:dyDescent="0.3">
      <c r="A11" s="4" t="s">
        <v>18</v>
      </c>
      <c r="B11" s="28" t="s">
        <v>10</v>
      </c>
      <c r="C11" s="37">
        <v>243</v>
      </c>
      <c r="D11" s="37">
        <v>243</v>
      </c>
      <c r="E11" s="37">
        <v>243</v>
      </c>
      <c r="F11" s="37"/>
    </row>
    <row r="12" spans="1:8" ht="25.5" x14ac:dyDescent="0.3">
      <c r="A12" s="7" t="s">
        <v>20</v>
      </c>
      <c r="B12" s="28" t="s">
        <v>2</v>
      </c>
      <c r="C12" s="21">
        <f>(C13-C32)/C11</f>
        <v>806.33744855967075</v>
      </c>
      <c r="D12" s="21">
        <f t="shared" ref="D12:E12" si="0">(D13-D32)/D11</f>
        <v>577.89711934156378</v>
      </c>
      <c r="E12" s="21">
        <f t="shared" si="0"/>
        <v>666.86419753086432</v>
      </c>
      <c r="F12" s="21"/>
    </row>
    <row r="13" spans="1:8" ht="25.5" x14ac:dyDescent="0.3">
      <c r="A13" s="4" t="s">
        <v>35</v>
      </c>
      <c r="B13" s="28" t="s">
        <v>2</v>
      </c>
      <c r="C13" s="45">
        <f>C15+C29+C30+C31+C32+C33</f>
        <v>200372</v>
      </c>
      <c r="D13" s="45">
        <f>D15+D29+D30+D31+D32+D33</f>
        <v>144861</v>
      </c>
      <c r="E13" s="45">
        <f>E15+E29+E30+E31+E32+E33</f>
        <v>167272.80000000002</v>
      </c>
      <c r="F13" s="45"/>
    </row>
    <row r="14" spans="1:8" x14ac:dyDescent="0.3">
      <c r="A14" s="6" t="s">
        <v>0</v>
      </c>
      <c r="B14" s="29"/>
      <c r="C14" s="19"/>
      <c r="D14" s="19">
        <f t="shared" ref="D14" si="1">C14</f>
        <v>0</v>
      </c>
      <c r="E14" s="19"/>
      <c r="F14" s="19"/>
      <c r="H14" s="11"/>
    </row>
    <row r="15" spans="1:8" ht="25.5" x14ac:dyDescent="0.3">
      <c r="A15" s="4" t="s">
        <v>36</v>
      </c>
      <c r="B15" s="28" t="s">
        <v>2</v>
      </c>
      <c r="C15" s="44">
        <f>C17+C20+C23+C26</f>
        <v>160700</v>
      </c>
      <c r="D15" s="44">
        <f t="shared" ref="D15:F15" si="2">D17+D20+D23+D26</f>
        <v>112237</v>
      </c>
      <c r="E15" s="44">
        <f t="shared" si="2"/>
        <v>130138.30000000002</v>
      </c>
      <c r="F15" s="44">
        <f t="shared" si="2"/>
        <v>17903.3</v>
      </c>
    </row>
    <row r="16" spans="1:8" x14ac:dyDescent="0.3">
      <c r="A16" s="6" t="s">
        <v>1</v>
      </c>
      <c r="B16" s="29"/>
      <c r="C16" s="21"/>
      <c r="D16" s="21"/>
      <c r="E16" s="21"/>
      <c r="F16" s="21"/>
    </row>
    <row r="17" spans="1:17" s="13" customFormat="1" ht="25.5" x14ac:dyDescent="0.3">
      <c r="A17" s="15" t="s">
        <v>25</v>
      </c>
      <c r="B17" s="28" t="s">
        <v>2</v>
      </c>
      <c r="C17" s="35">
        <v>10000</v>
      </c>
      <c r="D17" s="35">
        <v>5170</v>
      </c>
      <c r="E17" s="35">
        <f>5169.5+F17</f>
        <v>6635.5</v>
      </c>
      <c r="F17" s="35">
        <v>1466</v>
      </c>
      <c r="G17" s="23"/>
    </row>
    <row r="18" spans="1:17" s="13" customFormat="1" x14ac:dyDescent="0.3">
      <c r="A18" s="16" t="s">
        <v>4</v>
      </c>
      <c r="B18" s="30" t="s">
        <v>3</v>
      </c>
      <c r="C18" s="20">
        <v>4</v>
      </c>
      <c r="D18" s="20">
        <v>4</v>
      </c>
      <c r="E18" s="20">
        <v>4</v>
      </c>
      <c r="F18" s="20">
        <v>4</v>
      </c>
      <c r="G18" s="23"/>
    </row>
    <row r="19" spans="1:17" s="13" customFormat="1" ht="21.95" customHeight="1" x14ac:dyDescent="0.3">
      <c r="A19" s="16" t="s">
        <v>22</v>
      </c>
      <c r="B19" s="28" t="s">
        <v>23</v>
      </c>
      <c r="C19" s="21">
        <f>C17/C18/12*1000</f>
        <v>208333.33333333334</v>
      </c>
      <c r="D19" s="21">
        <f>D17*1000/10/D18</f>
        <v>129250</v>
      </c>
      <c r="E19" s="21">
        <f>E17*1000/10/E18</f>
        <v>165887.5</v>
      </c>
      <c r="F19" s="21"/>
      <c r="G19" s="23"/>
    </row>
    <row r="20" spans="1:17" s="13" customFormat="1" ht="25.5" x14ac:dyDescent="0.3">
      <c r="A20" s="15" t="s">
        <v>26</v>
      </c>
      <c r="B20" s="28" t="s">
        <v>2</v>
      </c>
      <c r="C20" s="33">
        <v>108700</v>
      </c>
      <c r="D20" s="33">
        <v>79487</v>
      </c>
      <c r="E20" s="33">
        <f>79486.8+F20</f>
        <v>93170.8</v>
      </c>
      <c r="F20" s="33">
        <v>13684</v>
      </c>
      <c r="G20" s="23"/>
    </row>
    <row r="21" spans="1:17" x14ac:dyDescent="0.3">
      <c r="A21" s="7" t="s">
        <v>4</v>
      </c>
      <c r="B21" s="30" t="s">
        <v>3</v>
      </c>
      <c r="C21" s="22">
        <v>40</v>
      </c>
      <c r="D21" s="22">
        <v>45</v>
      </c>
      <c r="E21" s="22">
        <v>45</v>
      </c>
      <c r="F21" s="22">
        <v>43</v>
      </c>
    </row>
    <row r="22" spans="1:17" ht="21.95" customHeight="1" x14ac:dyDescent="0.3">
      <c r="A22" s="7" t="s">
        <v>22</v>
      </c>
      <c r="B22" s="28" t="s">
        <v>23</v>
      </c>
      <c r="C22" s="21">
        <f>C20/C21/12*1000</f>
        <v>226458.33333333334</v>
      </c>
      <c r="D22" s="21">
        <f>D20*1000/10/D21</f>
        <v>176637.77777777778</v>
      </c>
      <c r="E22" s="21">
        <f>E20*1000/10/E21</f>
        <v>207046.22222222222</v>
      </c>
      <c r="F22" s="21"/>
    </row>
    <row r="23" spans="1:17" ht="39" x14ac:dyDescent="0.3">
      <c r="A23" s="10" t="s">
        <v>21</v>
      </c>
      <c r="B23" s="28" t="s">
        <v>2</v>
      </c>
      <c r="C23" s="33">
        <v>9000</v>
      </c>
      <c r="D23" s="33">
        <v>6942</v>
      </c>
      <c r="E23" s="33">
        <f>6941.3+F23</f>
        <v>7874.6</v>
      </c>
      <c r="F23" s="33">
        <v>933.3</v>
      </c>
    </row>
    <row r="24" spans="1:17" x14ac:dyDescent="0.3">
      <c r="A24" s="7" t="s">
        <v>4</v>
      </c>
      <c r="B24" s="30" t="s">
        <v>3</v>
      </c>
      <c r="C24" s="22">
        <v>4</v>
      </c>
      <c r="D24" s="22">
        <v>5</v>
      </c>
      <c r="E24" s="22">
        <v>5</v>
      </c>
      <c r="F24" s="22">
        <v>5</v>
      </c>
    </row>
    <row r="25" spans="1:17" ht="21.95" customHeight="1" x14ac:dyDescent="0.3">
      <c r="A25" s="7" t="s">
        <v>22</v>
      </c>
      <c r="B25" s="28" t="s">
        <v>23</v>
      </c>
      <c r="C25" s="21">
        <f>C23/C24/12*1000</f>
        <v>187500</v>
      </c>
      <c r="D25" s="21">
        <f>D23*1000/10/D24</f>
        <v>138840</v>
      </c>
      <c r="E25" s="21">
        <f>E23*1000/10/E24</f>
        <v>157492</v>
      </c>
      <c r="F25" s="21"/>
    </row>
    <row r="26" spans="1:17" ht="25.5" x14ac:dyDescent="0.3">
      <c r="A26" s="5" t="s">
        <v>19</v>
      </c>
      <c r="B26" s="28" t="s">
        <v>2</v>
      </c>
      <c r="C26" s="33">
        <v>33000</v>
      </c>
      <c r="D26" s="33">
        <v>20638</v>
      </c>
      <c r="E26" s="33">
        <f>20637.4+F26</f>
        <v>22457.4</v>
      </c>
      <c r="F26" s="33">
        <v>1820</v>
      </c>
    </row>
    <row r="27" spans="1:17" x14ac:dyDescent="0.3">
      <c r="A27" s="7" t="s">
        <v>4</v>
      </c>
      <c r="B27" s="30" t="s">
        <v>3</v>
      </c>
      <c r="C27" s="22">
        <v>44</v>
      </c>
      <c r="D27" s="22">
        <v>44</v>
      </c>
      <c r="E27" s="22">
        <v>44</v>
      </c>
      <c r="F27" s="22">
        <v>44</v>
      </c>
    </row>
    <row r="28" spans="1:17" ht="21.95" customHeight="1" x14ac:dyDescent="0.3">
      <c r="A28" s="7" t="s">
        <v>22</v>
      </c>
      <c r="B28" s="28" t="s">
        <v>23</v>
      </c>
      <c r="C28" s="21">
        <f>C26/C27/12*1000</f>
        <v>62500</v>
      </c>
      <c r="D28" s="21">
        <f>D26*1000/10/D27</f>
        <v>46904.545454545456</v>
      </c>
      <c r="E28" s="21">
        <f>E26*1000/10/E27</f>
        <v>51039.545454545456</v>
      </c>
      <c r="F28" s="21"/>
    </row>
    <row r="29" spans="1:17" ht="25.5" x14ac:dyDescent="0.3">
      <c r="A29" s="4" t="s">
        <v>5</v>
      </c>
      <c r="B29" s="28" t="s">
        <v>2</v>
      </c>
      <c r="C29" s="37">
        <v>16800</v>
      </c>
      <c r="D29" s="48">
        <v>11753</v>
      </c>
      <c r="E29" s="48">
        <f>11752.1+F29</f>
        <v>13191.1</v>
      </c>
      <c r="F29" s="48">
        <v>1439</v>
      </c>
      <c r="G29" s="34"/>
      <c r="H29" s="34"/>
      <c r="I29" s="34"/>
      <c r="J29" s="36"/>
      <c r="K29" s="36"/>
    </row>
    <row r="30" spans="1:17" ht="36.75" x14ac:dyDescent="0.3">
      <c r="A30" s="8" t="s">
        <v>6</v>
      </c>
      <c r="B30" s="28" t="s">
        <v>2</v>
      </c>
      <c r="C30" s="19">
        <v>13852</v>
      </c>
      <c r="D30" s="48">
        <v>11851</v>
      </c>
      <c r="E30" s="47">
        <f>11850.3+F30</f>
        <v>12125.699999999999</v>
      </c>
      <c r="F30" s="47">
        <v>275.39999999999998</v>
      </c>
      <c r="G30" s="38"/>
      <c r="H30" s="38"/>
      <c r="I30" s="39"/>
      <c r="J30" s="39"/>
      <c r="K30" s="39"/>
    </row>
    <row r="31" spans="1:17" ht="25.5" x14ac:dyDescent="0.3">
      <c r="A31" s="8" t="s">
        <v>7</v>
      </c>
      <c r="B31" s="28" t="s">
        <v>2</v>
      </c>
      <c r="C31" s="19"/>
      <c r="D31" s="48"/>
      <c r="E31" s="19"/>
      <c r="F31" s="19">
        <v>0</v>
      </c>
      <c r="G31" s="34"/>
      <c r="H31" s="36"/>
      <c r="I31" s="36"/>
      <c r="J31" s="36"/>
      <c r="K31" s="36"/>
      <c r="Q31" s="43"/>
    </row>
    <row r="32" spans="1:17" ht="36.75" x14ac:dyDescent="0.3">
      <c r="A32" s="8" t="s">
        <v>8</v>
      </c>
      <c r="B32" s="28" t="s">
        <v>2</v>
      </c>
      <c r="C32" s="19">
        <v>4432</v>
      </c>
      <c r="D32" s="48">
        <v>4432</v>
      </c>
      <c r="E32" s="47">
        <f>5161.5+F32</f>
        <v>5224.8</v>
      </c>
      <c r="F32" s="47">
        <v>63.3</v>
      </c>
    </row>
    <row r="33" spans="1:6" ht="57" customHeight="1" x14ac:dyDescent="0.3">
      <c r="A33" s="8" t="s">
        <v>9</v>
      </c>
      <c r="B33" s="28" t="s">
        <v>2</v>
      </c>
      <c r="C33" s="19">
        <v>4588</v>
      </c>
      <c r="D33" s="48">
        <v>4588</v>
      </c>
      <c r="E33" s="47">
        <f>6162.6+F33</f>
        <v>6592.9000000000005</v>
      </c>
      <c r="F33" s="47">
        <v>430.3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красивое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2021-02-23T18:20:55Z</dcterms:modified>
</cp:coreProperties>
</file>